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LEY DE DISCIPLINA FINANCIERA\"/>
    </mc:Choice>
  </mc:AlternateContent>
  <bookViews>
    <workbookView xWindow="1776" yWindow="0" windowWidth="22152" windowHeight="10008" firstSheet="1" activeTab="1"/>
  </bookViews>
  <sheets>
    <sheet name="Hoja1" sheetId="2" state="hidden" r:id="rId1"/>
    <sheet name="F5" sheetId="1" r:id="rId2"/>
  </sheets>
  <externalReferences>
    <externalReference r:id="rId3"/>
  </externalReferences>
  <definedNames>
    <definedName name="_xlnm._FilterDatabase" localSheetId="1" hidden="1">'F5'!$A$3:$G$71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F30" i="1"/>
  <c r="C30" i="1"/>
  <c r="B30" i="1"/>
  <c r="G44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E30" i="1"/>
  <c r="D30" i="1"/>
  <c r="G30" i="1" l="1"/>
  <c r="G12" i="1"/>
  <c r="G11" i="1"/>
  <c r="G10" i="1"/>
  <c r="G9" i="1"/>
  <c r="G8" i="1"/>
  <c r="G7" i="1"/>
  <c r="G6" i="1"/>
  <c r="F70" i="1" l="1"/>
  <c r="E70" i="1"/>
  <c r="D70" i="1"/>
  <c r="C70" i="1"/>
  <c r="B70" i="1"/>
  <c r="G69" i="1"/>
  <c r="G68" i="1"/>
  <c r="G70" i="1" s="1"/>
  <c r="G67" i="1"/>
  <c r="G63" i="1"/>
  <c r="F62" i="1"/>
  <c r="E62" i="1"/>
  <c r="D62" i="1"/>
  <c r="C62" i="1"/>
  <c r="B62" i="1"/>
  <c r="G59" i="1"/>
  <c r="G58" i="1"/>
  <c r="G57" i="1"/>
  <c r="G56" i="1"/>
  <c r="F55" i="1"/>
  <c r="E55" i="1"/>
  <c r="D55" i="1"/>
  <c r="G55" i="1" s="1"/>
  <c r="C55" i="1"/>
  <c r="B55" i="1"/>
  <c r="G54" i="1"/>
  <c r="G53" i="1"/>
  <c r="G52" i="1"/>
  <c r="G51" i="1"/>
  <c r="F50" i="1"/>
  <c r="E50" i="1"/>
  <c r="D50" i="1"/>
  <c r="G50" i="1" s="1"/>
  <c r="C50" i="1"/>
  <c r="B50" i="1"/>
  <c r="G49" i="1"/>
  <c r="G48" i="1"/>
  <c r="G47" i="1"/>
  <c r="G46" i="1"/>
  <c r="G45" i="1"/>
  <c r="G43" i="1"/>
  <c r="G42" i="1"/>
  <c r="F41" i="1"/>
  <c r="E41" i="1"/>
  <c r="D41" i="1"/>
  <c r="C41" i="1"/>
  <c r="B41" i="1"/>
  <c r="G36" i="1"/>
  <c r="G35" i="1"/>
  <c r="F34" i="1"/>
  <c r="E34" i="1"/>
  <c r="D34" i="1"/>
  <c r="C34" i="1"/>
  <c r="B34" i="1"/>
  <c r="F32" i="1"/>
  <c r="E32" i="1"/>
  <c r="D32" i="1"/>
  <c r="C32" i="1"/>
  <c r="B32" i="1"/>
  <c r="G31" i="1"/>
  <c r="F25" i="1"/>
  <c r="E25" i="1"/>
  <c r="D25" i="1"/>
  <c r="C25" i="1"/>
  <c r="B25" i="1"/>
  <c r="F13" i="1"/>
  <c r="E13" i="1"/>
  <c r="D13" i="1"/>
  <c r="C13" i="1"/>
  <c r="B13" i="1"/>
  <c r="G13" i="1" l="1"/>
  <c r="C60" i="1"/>
  <c r="F37" i="1"/>
  <c r="G25" i="1"/>
  <c r="G34" i="1"/>
  <c r="B37" i="1"/>
  <c r="B60" i="1"/>
  <c r="C37" i="1"/>
  <c r="E37" i="1"/>
  <c r="E65" i="1" s="1"/>
  <c r="G41" i="1"/>
  <c r="G62" i="1"/>
  <c r="D37" i="1"/>
  <c r="E60" i="1"/>
  <c r="F60" i="1"/>
  <c r="G32" i="1"/>
  <c r="D60" i="1"/>
  <c r="G60" i="1" s="1"/>
  <c r="C65" i="1" l="1"/>
  <c r="F65" i="1"/>
  <c r="G37" i="1"/>
  <c r="B65" i="1"/>
  <c r="D65" i="1"/>
  <c r="G65" i="1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<sst xmlns="http://schemas.openxmlformats.org/spreadsheetml/2006/main" count="72" uniqueCount="72">
  <si>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</si>
  <si>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</si>
  <si>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</si>
  <si>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</si>
  <si>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</si>
  <si>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</si>
  <si>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</si>
  <si>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</si>
  <si>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</si>
  <si>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</si>
  <si>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</si>
  <si>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</si>
  <si>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</si>
  <si>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</si>
  <si>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</si>
  <si>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</si>
  <si>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</si>
  <si>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</si>
  <si>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</si>
  <si>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</si>
  <si>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</si>
  <si>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</si>
  <si>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</si>
  <si>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</si>
  <si>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</si>
  <si>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</si>
  <si>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</si>
  <si>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</si>
  <si>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</si>
  <si>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</si>
  <si>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</si>
  <si>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</si>
  <si>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</si>
  <si>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</si>
  <si>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</si>
  <si>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</si>
  <si>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</si>
  <si>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</si>
  <si>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</si>
  <si>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</si>
  <si>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</si>
  <si>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</si>
  <si>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</si>
  <si>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</si>
  <si>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</si>
  <si>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</si>
  <si>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</si>
  <si>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</si>
  <si>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</si>
  <si>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</si>
  <si>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</si>
  <si>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</si>
  <si>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</si>
  <si>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</si>
  <si>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</si>
  <si>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</si>
  <si>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</si>
  <si>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</si>
  <si>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</si>
  <si>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</si>
  <si>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</si>
  <si>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</si>
  <si>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</si>
  <si>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</si>
  <si>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</si>
  <si>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</si>
  <si>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</si>
  <si>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</si>
  <si>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</si>
  <si>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</si>
  <si>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</si>
  <si>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LEÓN
Estado Analítico de Ingresos Detallado - LDF
Del 1 de enero al 31 de Diciembre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</si>
</sst>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2" fillId="0" borderId="6" xfId="0" applyFont="1" applyFill="1" applyBorder="1" applyAlignment="1">
      <alignment horizontal="left" vertical="center" indent="2"/>
    </xf>
    <xf numFmtId="4" fontId="2" fillId="0" borderId="6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1470660</xdr:colOff>
      <xdr:row>1</xdr:row>
      <xdr:rowOff>0</xdr:rowOff>
    </xdr:to>
    <xdr:pic>
      <xdr:nvPicPr>
        <xdr:cNvPr id="2" name="Imagen 2" descr="Logo 2015-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06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hurtado/Desktop/Libro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74">
          <cell r="F274">
            <v>1573928807.5</v>
          </cell>
        </row>
        <row r="279">
          <cell r="M279">
            <v>106580395.39</v>
          </cell>
          <cell r="N279">
            <v>86554967.609999999</v>
          </cell>
          <cell r="O279">
            <v>193135363</v>
          </cell>
          <cell r="P279">
            <v>214336987.66</v>
          </cell>
          <cell r="Q279">
            <v>214336987.66</v>
          </cell>
        </row>
        <row r="286">
          <cell r="M286">
            <v>6051895.8200000003</v>
          </cell>
          <cell r="N286">
            <v>2098965.5100000002</v>
          </cell>
          <cell r="O286">
            <v>8150861.3300000001</v>
          </cell>
          <cell r="P286">
            <v>13549391.209999999</v>
          </cell>
          <cell r="Q286">
            <v>13549391.209999999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zoomScaleNormal="100" zoomScaleSheetLayoutView="100" workbookViewId="0">
      <selection activeCell="A6" sqref="A6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52.2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846738040.10000002</v>
      </c>
      <c r="C6" s="10">
        <v>154769175.7299999</v>
      </c>
      <c r="D6" s="10">
        <v>1001507215.8299999</v>
      </c>
      <c r="E6" s="10">
        <v>985531027.25999975</v>
      </c>
      <c r="F6" s="10">
        <v>985531027.25999975</v>
      </c>
      <c r="G6" s="10">
        <f t="shared" ref="G6:G19" si="0">D6-E6</f>
        <v>15976188.570000172</v>
      </c>
    </row>
    <row r="7" spans="1:7" x14ac:dyDescent="0.2">
      <c r="A7" s="11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f t="shared" si="0"/>
        <v>0</v>
      </c>
    </row>
    <row r="8" spans="1:7" x14ac:dyDescent="0.2">
      <c r="A8" s="11" t="s">
        <v>11</v>
      </c>
      <c r="B8" s="10">
        <v>29020.26</v>
      </c>
      <c r="C8" s="10">
        <v>62931.37000000001</v>
      </c>
      <c r="D8" s="10">
        <v>91951.63</v>
      </c>
      <c r="E8" s="10">
        <v>118704.71</v>
      </c>
      <c r="F8" s="10">
        <v>118704.71</v>
      </c>
      <c r="G8" s="10">
        <f t="shared" si="0"/>
        <v>-26753.08</v>
      </c>
    </row>
    <row r="9" spans="1:7" x14ac:dyDescent="0.2">
      <c r="A9" s="11" t="s">
        <v>12</v>
      </c>
      <c r="B9" s="10">
        <v>193158843.84999999</v>
      </c>
      <c r="C9" s="10">
        <v>24884992.150000066</v>
      </c>
      <c r="D9" s="10">
        <v>218043836.00000006</v>
      </c>
      <c r="E9" s="10">
        <v>240956512.66999996</v>
      </c>
      <c r="F9" s="10">
        <v>240956512.66999996</v>
      </c>
      <c r="G9" s="10">
        <f t="shared" si="0"/>
        <v>-22912676.669999897</v>
      </c>
    </row>
    <row r="10" spans="1:7" x14ac:dyDescent="0.2">
      <c r="A10" s="11" t="s">
        <v>13</v>
      </c>
      <c r="B10" s="10">
        <v>46818982.710000001</v>
      </c>
      <c r="C10" s="10">
        <v>8677984.849999994</v>
      </c>
      <c r="D10" s="10">
        <v>55496967.559999995</v>
      </c>
      <c r="E10" s="10">
        <v>73146032.319999978</v>
      </c>
      <c r="F10" s="10">
        <v>73146032.319999978</v>
      </c>
      <c r="G10" s="10">
        <f t="shared" si="0"/>
        <v>-17649064.759999983</v>
      </c>
    </row>
    <row r="11" spans="1:7" x14ac:dyDescent="0.2">
      <c r="A11" s="11" t="s">
        <v>14</v>
      </c>
      <c r="B11" s="10">
        <v>147819283.59999999</v>
      </c>
      <c r="C11" s="10">
        <v>24276241.279999971</v>
      </c>
      <c r="D11" s="10">
        <v>172095524.87999997</v>
      </c>
      <c r="E11" s="10">
        <v>162744213.85999995</v>
      </c>
      <c r="F11" s="10">
        <v>162744213.85999995</v>
      </c>
      <c r="G11" s="10">
        <f t="shared" si="0"/>
        <v>9351311.0200000107</v>
      </c>
    </row>
    <row r="12" spans="1:7" x14ac:dyDescent="0.2">
      <c r="A12" s="11" t="s">
        <v>15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x14ac:dyDescent="0.2">
      <c r="A13" s="25" t="s">
        <v>16</v>
      </c>
      <c r="B13" s="23">
        <f>SUM(B14:B24)</f>
        <v>1446567593.6800001</v>
      </c>
      <c r="C13" s="23">
        <f t="shared" ref="C13:F13" si="1">SUM(C14:C24)</f>
        <v>76711379.319999903</v>
      </c>
      <c r="D13" s="23">
        <f t="shared" si="1"/>
        <v>1523278973</v>
      </c>
      <c r="E13" s="23">
        <f t="shared" si="1"/>
        <v>1664136281.2700002</v>
      </c>
      <c r="F13" s="23">
        <f t="shared" si="1"/>
        <v>1664136281.2700002</v>
      </c>
      <c r="G13" s="23">
        <f t="shared" si="0"/>
        <v>-140857308.27000022</v>
      </c>
    </row>
    <row r="14" spans="1:7" x14ac:dyDescent="0.2">
      <c r="A14" s="22" t="s">
        <v>17</v>
      </c>
      <c r="B14" s="23">
        <v>1279166776.1400001</v>
      </c>
      <c r="C14" s="23">
        <v>57951236.859999895</v>
      </c>
      <c r="D14" s="23">
        <v>1337118013</v>
      </c>
      <c r="E14" s="23">
        <v>1474956907.74</v>
      </c>
      <c r="F14" s="23">
        <v>1474956907.74</v>
      </c>
      <c r="G14" s="23">
        <f t="shared" si="0"/>
        <v>-137838894.74000001</v>
      </c>
    </row>
    <row r="15" spans="1:7" x14ac:dyDescent="0.2">
      <c r="A15" s="22" t="s">
        <v>18</v>
      </c>
      <c r="B15" s="23">
        <v>15718456.689999999</v>
      </c>
      <c r="C15" s="23">
        <v>1390200.3100000005</v>
      </c>
      <c r="D15" s="23">
        <v>17108657</v>
      </c>
      <c r="E15" s="23">
        <v>17449265.960000001</v>
      </c>
      <c r="F15" s="23">
        <v>17449265.960000001</v>
      </c>
      <c r="G15" s="23">
        <f t="shared" si="0"/>
        <v>-340608.96000000089</v>
      </c>
    </row>
    <row r="16" spans="1:7" x14ac:dyDescent="0.2">
      <c r="A16" s="22" t="s">
        <v>19</v>
      </c>
      <c r="B16" s="23">
        <v>104486482.06999999</v>
      </c>
      <c r="C16" s="23">
        <v>12732856.930000007</v>
      </c>
      <c r="D16" s="23">
        <v>117219339</v>
      </c>
      <c r="E16" s="23">
        <v>118695447.70999999</v>
      </c>
      <c r="F16" s="23">
        <v>118695447.70999999</v>
      </c>
      <c r="G16" s="23">
        <f t="shared" si="0"/>
        <v>-1476108.7099999934</v>
      </c>
    </row>
    <row r="17" spans="1:7" x14ac:dyDescent="0.2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1:7" s="24" customFormat="1" x14ac:dyDescent="0.2">
      <c r="A18" s="22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1:7" x14ac:dyDescent="0.2">
      <c r="A19" s="22" t="s">
        <v>22</v>
      </c>
      <c r="B19" s="23">
        <v>1983956.28</v>
      </c>
      <c r="C19" s="23">
        <v>-426091.28</v>
      </c>
      <c r="D19" s="23">
        <v>1557865</v>
      </c>
      <c r="E19" s="23">
        <v>1589995.7</v>
      </c>
      <c r="F19" s="23">
        <v>1589995.7</v>
      </c>
      <c r="G19" s="23">
        <f t="shared" si="0"/>
        <v>-32130.699999999953</v>
      </c>
    </row>
    <row r="20" spans="1:7" x14ac:dyDescent="0.2">
      <c r="A20" s="22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f t="shared" ref="G20:G69" si="2">D20-E20</f>
        <v>0</v>
      </c>
    </row>
    <row r="21" spans="1:7" x14ac:dyDescent="0.2">
      <c r="A21" s="22" t="s">
        <v>24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f t="shared" si="2"/>
        <v>0</v>
      </c>
    </row>
    <row r="22" spans="1:7" x14ac:dyDescent="0.2">
      <c r="A22" s="22" t="s">
        <v>25</v>
      </c>
      <c r="B22" s="23">
        <v>45211922.5</v>
      </c>
      <c r="C22" s="23">
        <v>5063176.5</v>
      </c>
      <c r="D22" s="23">
        <v>50275099</v>
      </c>
      <c r="E22" s="23">
        <v>51444664.159999996</v>
      </c>
      <c r="F22" s="23">
        <v>51444664.159999996</v>
      </c>
      <c r="G22" s="23">
        <f t="shared" si="2"/>
        <v>-1169565.1599999964</v>
      </c>
    </row>
    <row r="23" spans="1:7" x14ac:dyDescent="0.2">
      <c r="A23" s="22" t="s">
        <v>26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2"/>
        <v>0</v>
      </c>
    </row>
    <row r="24" spans="1:7" x14ac:dyDescent="0.2">
      <c r="A24" s="22" t="s">
        <v>27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2"/>
        <v>0</v>
      </c>
    </row>
    <row r="25" spans="1:7" x14ac:dyDescent="0.2">
      <c r="A25" s="25" t="s">
        <v>28</v>
      </c>
      <c r="B25" s="23">
        <f>SUM(B26:B30)</f>
        <v>127361213.82000001</v>
      </c>
      <c r="C25" s="23">
        <f t="shared" ref="C25:F25" si="3">SUM(C26:C30)</f>
        <v>90218089.179999992</v>
      </c>
      <c r="D25" s="23">
        <f t="shared" si="3"/>
        <v>217579303</v>
      </c>
      <c r="E25" s="23">
        <f t="shared" si="3"/>
        <v>241675449.94</v>
      </c>
      <c r="F25" s="23">
        <f t="shared" si="3"/>
        <v>241675449.94</v>
      </c>
      <c r="G25" s="23">
        <f t="shared" si="2"/>
        <v>-24096146.939999998</v>
      </c>
    </row>
    <row r="26" spans="1:7" x14ac:dyDescent="0.2">
      <c r="A26" s="22" t="s">
        <v>29</v>
      </c>
      <c r="B26" s="23">
        <v>699201.76</v>
      </c>
      <c r="C26" s="23">
        <v>-445898.76</v>
      </c>
      <c r="D26" s="23">
        <v>253303</v>
      </c>
      <c r="E26" s="23">
        <v>264871.62</v>
      </c>
      <c r="F26" s="23">
        <v>264871.62</v>
      </c>
      <c r="G26" s="23">
        <f t="shared" si="2"/>
        <v>-11568.619999999995</v>
      </c>
    </row>
    <row r="27" spans="1:7" x14ac:dyDescent="0.2">
      <c r="A27" s="22" t="s">
        <v>30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2"/>
        <v>0</v>
      </c>
    </row>
    <row r="28" spans="1:7" x14ac:dyDescent="0.2">
      <c r="A28" s="22" t="s">
        <v>31</v>
      </c>
      <c r="B28" s="23">
        <v>20081616.670000002</v>
      </c>
      <c r="C28" s="23">
        <v>4109020.3299999982</v>
      </c>
      <c r="D28" s="23">
        <v>24190637</v>
      </c>
      <c r="E28" s="23">
        <v>27073590.66</v>
      </c>
      <c r="F28" s="23">
        <v>27073590.66</v>
      </c>
      <c r="G28" s="23">
        <f t="shared" si="2"/>
        <v>-2882953.66</v>
      </c>
    </row>
    <row r="29" spans="1:7" x14ac:dyDescent="0.2">
      <c r="A29" s="22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2"/>
        <v>0</v>
      </c>
    </row>
    <row r="30" spans="1:7" x14ac:dyDescent="0.2">
      <c r="A30" s="22" t="s">
        <v>33</v>
      </c>
      <c r="B30" s="23">
        <f>+[1]Hoja1!$M$279</f>
        <v>106580395.39</v>
      </c>
      <c r="C30" s="23">
        <f>+[1]Hoja1!$N$279</f>
        <v>86554967.609999999</v>
      </c>
      <c r="D30" s="23">
        <f>+[1]Hoja1!$O$279</f>
        <v>193135363</v>
      </c>
      <c r="E30" s="23">
        <f>+[1]Hoja1!$P$279</f>
        <v>214336987.66</v>
      </c>
      <c r="F30" s="23">
        <f>+[1]Hoja1!$Q$279</f>
        <v>214336987.66</v>
      </c>
      <c r="G30" s="23">
        <f t="shared" si="2"/>
        <v>-21201624.659999996</v>
      </c>
    </row>
    <row r="31" spans="1:7" x14ac:dyDescent="0.2">
      <c r="A31" s="11" t="s">
        <v>34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10">
        <f t="shared" si="2"/>
        <v>0</v>
      </c>
    </row>
    <row r="32" spans="1:7" x14ac:dyDescent="0.2">
      <c r="A32" s="11" t="s">
        <v>35</v>
      </c>
      <c r="B32" s="13">
        <f>SUM(B33)</f>
        <v>141000000</v>
      </c>
      <c r="C32" s="10">
        <f t="shared" ref="C32:F32" si="4">SUM(C33)</f>
        <v>650012051.31000018</v>
      </c>
      <c r="D32" s="10">
        <f t="shared" si="4"/>
        <v>791012051.31000018</v>
      </c>
      <c r="E32" s="10">
        <f t="shared" si="4"/>
        <v>553740658.30000007</v>
      </c>
      <c r="F32" s="10">
        <f t="shared" si="4"/>
        <v>553740658.30000007</v>
      </c>
      <c r="G32" s="10">
        <f t="shared" si="2"/>
        <v>237271393.01000011</v>
      </c>
    </row>
    <row r="33" spans="1:7" x14ac:dyDescent="0.2">
      <c r="A33" s="12" t="s">
        <v>36</v>
      </c>
      <c r="B33" s="10">
        <v>141000000</v>
      </c>
      <c r="C33" s="10">
        <v>650012051.31000018</v>
      </c>
      <c r="D33" s="10">
        <v>791012051.31000018</v>
      </c>
      <c r="E33" s="10">
        <v>553740658.30000007</v>
      </c>
      <c r="F33" s="10">
        <v>553740658.30000007</v>
      </c>
      <c r="G33" s="10">
        <v>412740658.30000007</v>
      </c>
    </row>
    <row r="34" spans="1:7" x14ac:dyDescent="0.2">
      <c r="A34" s="11" t="s">
        <v>37</v>
      </c>
      <c r="B34" s="10">
        <f>SUM(B35:B36)</f>
        <v>0</v>
      </c>
      <c r="C34" s="10">
        <f t="shared" ref="C34:F34" si="5">SUM(C35:C36)</f>
        <v>0</v>
      </c>
      <c r="D34" s="10">
        <f t="shared" si="5"/>
        <v>0</v>
      </c>
      <c r="E34" s="10">
        <f t="shared" si="5"/>
        <v>0</v>
      </c>
      <c r="F34" s="10">
        <f t="shared" si="5"/>
        <v>0</v>
      </c>
      <c r="G34" s="10">
        <f t="shared" si="2"/>
        <v>0</v>
      </c>
    </row>
    <row r="35" spans="1:7" x14ac:dyDescent="0.2">
      <c r="A35" s="12" t="s">
        <v>38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10">
        <f t="shared" si="2"/>
        <v>0</v>
      </c>
    </row>
    <row r="36" spans="1:7" x14ac:dyDescent="0.2">
      <c r="A36" s="12" t="s">
        <v>39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10">
        <f t="shared" si="2"/>
        <v>0</v>
      </c>
    </row>
    <row r="37" spans="1:7" x14ac:dyDescent="0.2">
      <c r="A37" s="9" t="s">
        <v>40</v>
      </c>
      <c r="B37" s="13">
        <f>SUM(B6:B13)+B25+B31+B32+B34</f>
        <v>2949492978.02</v>
      </c>
      <c r="C37" s="13">
        <f>SUM(C6:C13)+C25+C31+C32+C34</f>
        <v>1029612845.1900001</v>
      </c>
      <c r="D37" s="13">
        <f>SUM(D6:D13)+D25+D31+D32+D34</f>
        <v>3979105823.21</v>
      </c>
      <c r="E37" s="13">
        <f>SUM(E6:E13)+E25+E31+E32+E34</f>
        <v>3922048880.3300004</v>
      </c>
      <c r="F37" s="13">
        <f>SUM(F6:F13)+F25+F31+F32+F34</f>
        <v>3922048880.3300004</v>
      </c>
      <c r="G37" s="13">
        <f t="shared" si="2"/>
        <v>57056942.879999638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935331407.88999999</v>
      </c>
      <c r="C41" s="10">
        <f t="shared" ref="C41:F41" si="6">SUM(C42:C49)</f>
        <v>44218377.110000014</v>
      </c>
      <c r="D41" s="10">
        <f t="shared" si="6"/>
        <v>979549785</v>
      </c>
      <c r="E41" s="10">
        <f t="shared" si="6"/>
        <v>979549785</v>
      </c>
      <c r="F41" s="10">
        <f t="shared" si="6"/>
        <v>979549785</v>
      </c>
      <c r="G41" s="10">
        <f t="shared" si="2"/>
        <v>0</v>
      </c>
    </row>
    <row r="42" spans="1:7" x14ac:dyDescent="0.2">
      <c r="A42" s="12" t="s">
        <v>44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10">
        <f t="shared" si="2"/>
        <v>0</v>
      </c>
    </row>
    <row r="43" spans="1:7" x14ac:dyDescent="0.2">
      <c r="A43" s="12" t="s">
        <v>45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10">
        <f t="shared" si="2"/>
        <v>0</v>
      </c>
    </row>
    <row r="44" spans="1:7" s="24" customFormat="1" x14ac:dyDescent="0.2">
      <c r="A44" s="22" t="s">
        <v>46</v>
      </c>
      <c r="B44" s="23">
        <v>209686487.88999999</v>
      </c>
      <c r="C44" s="23">
        <v>-4819061.8999999762</v>
      </c>
      <c r="D44" s="23">
        <v>204867425.99000001</v>
      </c>
      <c r="E44" s="23">
        <v>204867426</v>
      </c>
      <c r="F44" s="23">
        <v>204867426</v>
      </c>
      <c r="G44" s="23">
        <f t="shared" si="2"/>
        <v>-9.9999904632568359E-3</v>
      </c>
    </row>
    <row r="45" spans="1:7" s="24" customFormat="1" x14ac:dyDescent="0.2">
      <c r="A45" s="26" t="s">
        <v>47</v>
      </c>
      <c r="B45" s="23">
        <v>725644920</v>
      </c>
      <c r="C45" s="23">
        <v>49037439.00999999</v>
      </c>
      <c r="D45" s="23">
        <v>774682359.00999999</v>
      </c>
      <c r="E45" s="23">
        <v>774682359</v>
      </c>
      <c r="F45" s="23">
        <v>774682359</v>
      </c>
      <c r="G45" s="23">
        <f t="shared" si="2"/>
        <v>9.9999904632568359E-3</v>
      </c>
    </row>
    <row r="46" spans="1:7" x14ac:dyDescent="0.2">
      <c r="A46" s="12" t="s">
        <v>48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10">
        <f t="shared" si="2"/>
        <v>0</v>
      </c>
    </row>
    <row r="47" spans="1:7" x14ac:dyDescent="0.2">
      <c r="A47" s="12" t="s">
        <v>49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10">
        <f t="shared" si="2"/>
        <v>0</v>
      </c>
    </row>
    <row r="48" spans="1:7" x14ac:dyDescent="0.2">
      <c r="A48" s="12" t="s">
        <v>50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10">
        <f t="shared" si="2"/>
        <v>0</v>
      </c>
    </row>
    <row r="49" spans="1:7" x14ac:dyDescent="0.2">
      <c r="A49" s="12" t="s">
        <v>51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10">
        <f t="shared" si="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2"/>
        <v>0</v>
      </c>
    </row>
    <row r="51" spans="1:7" x14ac:dyDescent="0.2">
      <c r="A51" s="12" t="s">
        <v>53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10">
        <f t="shared" si="2"/>
        <v>0</v>
      </c>
    </row>
    <row r="52" spans="1:7" x14ac:dyDescent="0.2">
      <c r="A52" s="12" t="s">
        <v>54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10">
        <f t="shared" si="2"/>
        <v>0</v>
      </c>
    </row>
    <row r="53" spans="1:7" x14ac:dyDescent="0.2">
      <c r="A53" s="12" t="s">
        <v>55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10">
        <f t="shared" si="2"/>
        <v>0</v>
      </c>
    </row>
    <row r="54" spans="1:7" x14ac:dyDescent="0.2">
      <c r="A54" s="12" t="s">
        <v>56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10">
        <f t="shared" si="2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2"/>
        <v>0</v>
      </c>
    </row>
    <row r="56" spans="1:7" x14ac:dyDescent="0.2">
      <c r="A56" s="12" t="s">
        <v>58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10">
        <f t="shared" si="2"/>
        <v>0</v>
      </c>
    </row>
    <row r="57" spans="1:7" x14ac:dyDescent="0.2">
      <c r="A57" s="12" t="s">
        <v>59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10">
        <f t="shared" si="2"/>
        <v>0</v>
      </c>
    </row>
    <row r="58" spans="1:7" x14ac:dyDescent="0.2">
      <c r="A58" s="11" t="s">
        <v>60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10">
        <f t="shared" si="2"/>
        <v>0</v>
      </c>
    </row>
    <row r="59" spans="1:7" x14ac:dyDescent="0.2">
      <c r="A59" s="11" t="s">
        <v>61</v>
      </c>
      <c r="B59" s="10">
        <f>+[1]Hoja1!$M$286</f>
        <v>6051895.8200000003</v>
      </c>
      <c r="C59" s="10">
        <f>+[1]Hoja1!$N$286</f>
        <v>2098965.5100000002</v>
      </c>
      <c r="D59" s="10">
        <f>+[1]Hoja1!$O$286</f>
        <v>8150861.3300000001</v>
      </c>
      <c r="E59" s="10">
        <f>+[1]Hoja1!$P$286</f>
        <v>13549391.209999999</v>
      </c>
      <c r="F59" s="10">
        <f>+[1]Hoja1!$Q$286</f>
        <v>13549391.209999999</v>
      </c>
      <c r="G59" s="10">
        <f t="shared" si="2"/>
        <v>-5398529.879999999</v>
      </c>
    </row>
    <row r="60" spans="1:7" x14ac:dyDescent="0.2">
      <c r="A60" s="9" t="s">
        <v>62</v>
      </c>
      <c r="B60" s="13">
        <f>B41+B50+B55+B58+B59</f>
        <v>941383303.71000004</v>
      </c>
      <c r="C60" s="13">
        <f>C41+C50+C55+C58+C59</f>
        <v>46317342.620000012</v>
      </c>
      <c r="D60" s="13">
        <f>D41+D50+D55+D58+D59</f>
        <v>987700646.33000004</v>
      </c>
      <c r="E60" s="13">
        <f>E41+E50+E55+E58+E59</f>
        <v>993099176.21000004</v>
      </c>
      <c r="F60" s="13">
        <f>F41+F50+F55+F58+F59</f>
        <v>993099176.21000004</v>
      </c>
      <c r="G60" s="13">
        <f t="shared" si="2"/>
        <v>-5398529.8799999952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 x14ac:dyDescent="0.2">
      <c r="A63" s="11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10">
        <f t="shared" si="2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3890876281.73</v>
      </c>
      <c r="C65" s="13">
        <f>C37+C60+C62</f>
        <v>1075930187.8100002</v>
      </c>
      <c r="D65" s="13">
        <f>D37+D60+D62</f>
        <v>4966806469.54</v>
      </c>
      <c r="E65" s="13">
        <f>E37+E60+E62</f>
        <v>4915148056.5400009</v>
      </c>
      <c r="F65" s="13">
        <f>F37+F60+F62</f>
        <v>4915148056.5400009</v>
      </c>
      <c r="G65" s="13">
        <f t="shared" si="2"/>
        <v>51658412.999999046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2"/>
        <v>0</v>
      </c>
    </row>
    <row r="68" spans="1:7" x14ac:dyDescent="0.2">
      <c r="A68" s="11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10">
        <f t="shared" si="2"/>
        <v>0</v>
      </c>
    </row>
    <row r="69" spans="1:7" x14ac:dyDescent="0.2">
      <c r="A69" s="11" t="s">
        <v>68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10">
        <f t="shared" si="2"/>
        <v>0</v>
      </c>
    </row>
    <row r="70" spans="1:7" x14ac:dyDescent="0.2">
      <c r="A70" s="16" t="s">
        <v>69</v>
      </c>
      <c r="B70" s="13">
        <f>B68+B69</f>
        <v>0</v>
      </c>
      <c r="C70" s="13">
        <f t="shared" ref="C70:G70" si="10">C68+C69</f>
        <v>0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10"/>
        <v>0</v>
      </c>
    </row>
    <row r="71" spans="1:7" ht="5.0999999999999996" customHeight="1" x14ac:dyDescent="0.2">
      <c r="A71" s="17"/>
      <c r="B71" s="18"/>
      <c r="C71" s="18"/>
      <c r="D71" s="18"/>
      <c r="E71" s="18"/>
      <c r="F71" s="18"/>
      <c r="G71" s="18"/>
    </row>
  </sheetData>
  <mergeCells count="2">
    <mergeCell ref="A1:G1"/>
    <mergeCell ref="B2:F2"/>
  </mergeCells>
  <pageMargins left="0.7" right="0.7" top="0.75" bottom="0.75" header="0.3" footer="0.3"/>
  <pageSetup paperSize="9" scale="51" orientation="portrait" r:id="rId1"/>
  <ignoredErrors>
    <ignoredError sqref="B55:G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2017-01-11T17:22:08Z</dcterms:created>
  <dcterms:modified xsi:type="dcterms:W3CDTF">2017-02-22T15:41:23Z</dcterms:modified>
</cp:coreProperties>
</file>